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s Schülke\Desktop\Statistik Kurze Mails besser\"/>
    </mc:Choice>
  </mc:AlternateContent>
  <bookViews>
    <workbookView xWindow="0" yWindow="0" windowWidth="23040" windowHeight="10485" xr2:uid="{148B6AA4-3623-4ABF-AD4C-7AFBE2912A32}"/>
  </bookViews>
  <sheets>
    <sheet name="Tabelle1" sheetId="1" r:id="rId1"/>
  </sheets>
  <definedNames>
    <definedName name="_xlnm.Print_Area" localSheetId="0">Tabelle1!$A$1:$H$25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F23" i="1"/>
  <c r="F21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G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  <c r="C19" i="1" l="1"/>
  <c r="D19" i="1"/>
  <c r="E19" i="1"/>
  <c r="B19" i="1"/>
  <c r="G23" i="1" l="1"/>
  <c r="G24" i="1" s="1"/>
  <c r="G22" i="1"/>
  <c r="H22" i="1"/>
  <c r="F22" i="1"/>
  <c r="H21" i="1"/>
  <c r="G21" i="1"/>
  <c r="F24" i="1" l="1"/>
</calcChain>
</file>

<file path=xl/sharedStrings.xml><?xml version="1.0" encoding="utf-8"?>
<sst xmlns="http://schemas.openxmlformats.org/spreadsheetml/2006/main" count="15" uniqueCount="15">
  <si>
    <t>Count</t>
  </si>
  <si>
    <t>Success</t>
  </si>
  <si>
    <t>Denied</t>
  </si>
  <si>
    <t>Response</t>
  </si>
  <si>
    <t>Response-Rate</t>
  </si>
  <si>
    <t>Success-Rate</t>
  </si>
  <si>
    <t># Zeichen</t>
  </si>
  <si>
    <t>Mittelwert</t>
  </si>
  <si>
    <t>Stichprobe</t>
  </si>
  <si>
    <t>Standardabweichung</t>
  </si>
  <si>
    <t>Korrelation</t>
  </si>
  <si>
    <t>p-Wert</t>
  </si>
  <si>
    <t>Template-ID</t>
  </si>
  <si>
    <t>Prüfgröße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</si>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</sst>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rgb="FFE9E9E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 vertical="top"/>
    </xf>
    <xf numFmtId="2" fontId="1" fillId="2" borderId="0" xfId="0" applyNumberFormat="1" applyFont="1" applyFill="1" applyAlignment="1">
      <alignment horizontal="left" vertical="top"/>
    </xf>
    <xf numFmtId="0" fontId="2" fillId="0" borderId="0" xfId="0" applyFont="1"/>
    <xf numFmtId="0" fontId="2" fillId="3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Erfolgsquote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Tabelle1!$H$2:$H$18</c:f>
              <c:numCache>
                <c:formatCode>General</c:formatCode>
                <c:ptCount val="17"/>
                <c:pt idx="0">
                  <c:v>545</c:v>
                </c:pt>
                <c:pt idx="1">
                  <c:v>463</c:v>
                </c:pt>
                <c:pt idx="2">
                  <c:v>606</c:v>
                </c:pt>
                <c:pt idx="3">
                  <c:v>589</c:v>
                </c:pt>
                <c:pt idx="4">
                  <c:v>464</c:v>
                </c:pt>
                <c:pt idx="5">
                  <c:v>508</c:v>
                </c:pt>
                <c:pt idx="6">
                  <c:v>585</c:v>
                </c:pt>
                <c:pt idx="7">
                  <c:v>870</c:v>
                </c:pt>
                <c:pt idx="8">
                  <c:v>330</c:v>
                </c:pt>
                <c:pt idx="9">
                  <c:v>609</c:v>
                </c:pt>
                <c:pt idx="10">
                  <c:v>730</c:v>
                </c:pt>
                <c:pt idx="11">
                  <c:v>775</c:v>
                </c:pt>
                <c:pt idx="12">
                  <c:v>756</c:v>
                </c:pt>
                <c:pt idx="13">
                  <c:v>771</c:v>
                </c:pt>
                <c:pt idx="14">
                  <c:v>483</c:v>
                </c:pt>
                <c:pt idx="15">
                  <c:v>791</c:v>
                </c:pt>
                <c:pt idx="16">
                  <c:v>763</c:v>
                </c:pt>
              </c:numCache>
            </c:numRef>
          </c:xVal>
          <c:yVal>
            <c:numRef>
              <c:f>Tabelle1!$G$2:$G$18</c:f>
              <c:numCache>
                <c:formatCode>General</c:formatCode>
                <c:ptCount val="17"/>
                <c:pt idx="0">
                  <c:v>7.6923076923076927E-2</c:v>
                </c:pt>
                <c:pt idx="1">
                  <c:v>4.4427123928293066E-2</c:v>
                </c:pt>
                <c:pt idx="2">
                  <c:v>1.6304347826086956E-2</c:v>
                </c:pt>
                <c:pt idx="3">
                  <c:v>9.5330739299610889E-2</c:v>
                </c:pt>
                <c:pt idx="4">
                  <c:v>0.12903225806451613</c:v>
                </c:pt>
                <c:pt idx="5">
                  <c:v>0.18978102189781021</c:v>
                </c:pt>
                <c:pt idx="6">
                  <c:v>0.11029411764705882</c:v>
                </c:pt>
                <c:pt idx="7">
                  <c:v>1.6E-2</c:v>
                </c:pt>
                <c:pt idx="8">
                  <c:v>5.8823529411764705E-2</c:v>
                </c:pt>
                <c:pt idx="9">
                  <c:v>0.05</c:v>
                </c:pt>
                <c:pt idx="10">
                  <c:v>0</c:v>
                </c:pt>
                <c:pt idx="11">
                  <c:v>3.8461538461538464E-2</c:v>
                </c:pt>
                <c:pt idx="12">
                  <c:v>1.6260162601626018E-2</c:v>
                </c:pt>
                <c:pt idx="13">
                  <c:v>7.4235807860262015E-2</c:v>
                </c:pt>
                <c:pt idx="14">
                  <c:v>3.023983315954119E-2</c:v>
                </c:pt>
                <c:pt idx="15">
                  <c:v>0.05</c:v>
                </c:pt>
                <c:pt idx="16">
                  <c:v>5.3892215568862277E-2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3D-4B0F-BE66-E533A1D9A537}"/>
            </c:ext>
          </c:extLst>
        </c:ser>
        <c:ser>
          <c:idx val="1"/>
          <c:order val="1"/>
          <c:tx>
            <c:v>Rücklaufquote</c:v>
          </c:tx>
          <c:spPr>
            <a:ln w="25400" cap="rnd">
              <a:noFill/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2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Tabelle1!$H$2:$H$18</c:f>
              <c:numCache>
                <c:formatCode>General</c:formatCode>
                <c:ptCount val="17"/>
                <c:pt idx="0">
                  <c:v>545</c:v>
                </c:pt>
                <c:pt idx="1">
                  <c:v>463</c:v>
                </c:pt>
                <c:pt idx="2">
                  <c:v>606</c:v>
                </c:pt>
                <c:pt idx="3">
                  <c:v>589</c:v>
                </c:pt>
                <c:pt idx="4">
                  <c:v>464</c:v>
                </c:pt>
                <c:pt idx="5">
                  <c:v>508</c:v>
                </c:pt>
                <c:pt idx="6">
                  <c:v>585</c:v>
                </c:pt>
                <c:pt idx="7">
                  <c:v>870</c:v>
                </c:pt>
                <c:pt idx="8">
                  <c:v>330</c:v>
                </c:pt>
                <c:pt idx="9">
                  <c:v>609</c:v>
                </c:pt>
                <c:pt idx="10">
                  <c:v>730</c:v>
                </c:pt>
                <c:pt idx="11">
                  <c:v>775</c:v>
                </c:pt>
                <c:pt idx="12">
                  <c:v>756</c:v>
                </c:pt>
                <c:pt idx="13">
                  <c:v>771</c:v>
                </c:pt>
                <c:pt idx="14">
                  <c:v>483</c:v>
                </c:pt>
                <c:pt idx="15">
                  <c:v>791</c:v>
                </c:pt>
                <c:pt idx="16">
                  <c:v>763</c:v>
                </c:pt>
              </c:numCache>
            </c:numRef>
          </c:xVal>
          <c:yVal>
            <c:numRef>
              <c:f>Tabelle1!$F$2:$F$18</c:f>
              <c:numCache>
                <c:formatCode>General</c:formatCode>
                <c:ptCount val="17"/>
                <c:pt idx="0">
                  <c:v>0.15719063545150502</c:v>
                </c:pt>
                <c:pt idx="1">
                  <c:v>0.11613406079501169</c:v>
                </c:pt>
                <c:pt idx="2">
                  <c:v>0.10597826086956522</c:v>
                </c:pt>
                <c:pt idx="3">
                  <c:v>0.20817120622568094</c:v>
                </c:pt>
                <c:pt idx="4">
                  <c:v>0.25161290322580643</c:v>
                </c:pt>
                <c:pt idx="5">
                  <c:v>0.27007299270072993</c:v>
                </c:pt>
                <c:pt idx="6">
                  <c:v>0.40808823529411764</c:v>
                </c:pt>
                <c:pt idx="7">
                  <c:v>0.14399999999999999</c:v>
                </c:pt>
                <c:pt idx="8">
                  <c:v>0.23529411764705882</c:v>
                </c:pt>
                <c:pt idx="9">
                  <c:v>0.16071428571428573</c:v>
                </c:pt>
                <c:pt idx="10">
                  <c:v>6.8322981366459631E-2</c:v>
                </c:pt>
                <c:pt idx="11">
                  <c:v>6.1538461538461542E-2</c:v>
                </c:pt>
                <c:pt idx="12">
                  <c:v>0.30081300813008133</c:v>
                </c:pt>
                <c:pt idx="13">
                  <c:v>0.31877729257641924</c:v>
                </c:pt>
                <c:pt idx="14">
                  <c:v>8.7591240875912413E-2</c:v>
                </c:pt>
                <c:pt idx="15">
                  <c:v>0.2818181818181818</c:v>
                </c:pt>
                <c:pt idx="16">
                  <c:v>0.24550898203592814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3D-4B0F-BE66-E533A1D9A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813983"/>
        <c:axId val="1275556943"/>
      </c:scatterChart>
      <c:valAx>
        <c:axId val="1268813983"/>
        <c:scaling>
          <c:orientation val="minMax"/>
          <c:min val="2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Zeichenanzahl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5556943"/>
        <c:crosses val="autoZero"/>
        <c:crossBetween val="midCat"/>
      </c:valAx>
      <c:valAx>
        <c:axId val="1275556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688139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619124</xdr:colOff>
      <xdr:row>1</xdr:row>
      <xdr:rowOff>95249</xdr:rowOff>
    </xdr:from>
    <xdr:to>
      <xdr:col>16</xdr:col>
      <xdr:colOff>280147</xdr:colOff>
      <xdr:row>23</xdr:row>
      <xdr:rowOff>134470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42A2F0B-8E72-4607-8397-EBF261B836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B96C-6BC5-413D-9115-32A94AA114E8}">
  <dimension ref="A1:H25"/>
  <sheetViews>
    <sheetView tabSelected="1" topLeftCell="A7" zoomScaleNormal="100" workbookViewId="0">
      <selection activeCell="A26" sqref="A26"/>
    </sheetView>
  </sheetViews>
  <sheetFormatPr baseColWidth="10" defaultRowHeight="15" x14ac:dyDescent="0.25"/>
  <cols>
    <col min="1" max="1" width="19.7109375" style="3" bestFit="1" customWidth="1"/>
    <col min="2" max="2" width="6.28515625" style="3" bestFit="1" customWidth="1"/>
    <col min="3" max="3" width="7.7109375" style="3" bestFit="1" customWidth="1"/>
    <col min="4" max="4" width="7.42578125" style="3" bestFit="1" customWidth="1"/>
    <col min="5" max="5" width="9.5703125" style="3" bestFit="1" customWidth="1"/>
    <col min="6" max="6" width="14.28515625" style="3" bestFit="1" customWidth="1"/>
    <col min="7" max="7" width="12.7109375" style="3" bestFit="1" customWidth="1"/>
    <col min="8" max="8" width="12" style="3" bestFit="1" customWidth="1"/>
    <col min="9" max="9" width="11.42578125" style="3"/>
    <col min="10" max="10" width="33" style="3" bestFit="1" customWidth="1"/>
    <col min="11" max="16384" width="11.42578125" style="3"/>
  </cols>
  <sheetData>
    <row r="1" spans="1:8" x14ac:dyDescent="0.2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" t="s">
        <v>6</v>
      </c>
    </row>
    <row r="2" spans="1:8" x14ac:dyDescent="0.25">
      <c r="A2" s="4">
        <v>5</v>
      </c>
      <c r="B2" s="4">
        <v>299</v>
      </c>
      <c r="C2" s="4">
        <v>23</v>
      </c>
      <c r="D2" s="4">
        <v>24</v>
      </c>
      <c r="E2" s="4">
        <f>C2+D2</f>
        <v>47</v>
      </c>
      <c r="F2" s="4">
        <f>E2/B2</f>
        <v>0.15719063545150502</v>
      </c>
      <c r="G2" s="4">
        <f>C2/B2</f>
        <v>7.6923076923076927E-2</v>
      </c>
      <c r="H2" s="4">
        <v>545</v>
      </c>
    </row>
    <row r="3" spans="1:8" x14ac:dyDescent="0.25">
      <c r="A3" s="4">
        <v>13</v>
      </c>
      <c r="B3" s="4">
        <v>1283</v>
      </c>
      <c r="C3" s="4">
        <v>57</v>
      </c>
      <c r="D3" s="4">
        <v>92</v>
      </c>
      <c r="E3" s="4">
        <f t="shared" ref="E3:E18" si="0">C3+D3</f>
        <v>149</v>
      </c>
      <c r="F3" s="4">
        <f t="shared" ref="F3:F18" si="1">E3/B3</f>
        <v>0.11613406079501169</v>
      </c>
      <c r="G3" s="4">
        <f t="shared" ref="G3:G18" si="2">C3/B3</f>
        <v>4.4427123928293066E-2</v>
      </c>
      <c r="H3" s="4">
        <v>463</v>
      </c>
    </row>
    <row r="4" spans="1:8" x14ac:dyDescent="0.25">
      <c r="A4" s="4">
        <v>16</v>
      </c>
      <c r="B4" s="4">
        <v>368</v>
      </c>
      <c r="C4" s="4">
        <v>6</v>
      </c>
      <c r="D4" s="4">
        <v>33</v>
      </c>
      <c r="E4" s="4">
        <f t="shared" si="0"/>
        <v>39</v>
      </c>
      <c r="F4" s="4">
        <f t="shared" si="1"/>
        <v>0.10597826086956522</v>
      </c>
      <c r="G4" s="4">
        <f t="shared" si="2"/>
        <v>1.6304347826086956E-2</v>
      </c>
      <c r="H4" s="4">
        <v>606</v>
      </c>
    </row>
    <row r="5" spans="1:8" x14ac:dyDescent="0.25">
      <c r="A5" s="4">
        <v>18</v>
      </c>
      <c r="B5" s="4">
        <v>1028</v>
      </c>
      <c r="C5" s="4">
        <v>98</v>
      </c>
      <c r="D5" s="4">
        <v>116</v>
      </c>
      <c r="E5" s="4">
        <f t="shared" si="0"/>
        <v>214</v>
      </c>
      <c r="F5" s="4">
        <f t="shared" si="1"/>
        <v>0.20817120622568094</v>
      </c>
      <c r="G5" s="4">
        <f t="shared" si="2"/>
        <v>9.5330739299610889E-2</v>
      </c>
      <c r="H5" s="4">
        <v>589</v>
      </c>
    </row>
    <row r="6" spans="1:8" x14ac:dyDescent="0.25">
      <c r="A6" s="4">
        <v>23</v>
      </c>
      <c r="B6" s="4">
        <v>155</v>
      </c>
      <c r="C6" s="4">
        <v>20</v>
      </c>
      <c r="D6" s="4">
        <v>19</v>
      </c>
      <c r="E6" s="4">
        <f t="shared" si="0"/>
        <v>39</v>
      </c>
      <c r="F6" s="4">
        <f t="shared" si="1"/>
        <v>0.25161290322580643</v>
      </c>
      <c r="G6" s="4">
        <f t="shared" si="2"/>
        <v>0.12903225806451613</v>
      </c>
      <c r="H6" s="4">
        <v>464</v>
      </c>
    </row>
    <row r="7" spans="1:8" x14ac:dyDescent="0.25">
      <c r="A7" s="4">
        <v>29</v>
      </c>
      <c r="B7" s="4">
        <v>411</v>
      </c>
      <c r="C7" s="4">
        <v>78</v>
      </c>
      <c r="D7" s="4">
        <v>33</v>
      </c>
      <c r="E7" s="4">
        <f t="shared" si="0"/>
        <v>111</v>
      </c>
      <c r="F7" s="4">
        <f t="shared" si="1"/>
        <v>0.27007299270072993</v>
      </c>
      <c r="G7" s="4">
        <f t="shared" si="2"/>
        <v>0.18978102189781021</v>
      </c>
      <c r="H7" s="4">
        <v>508</v>
      </c>
    </row>
    <row r="8" spans="1:8" x14ac:dyDescent="0.25">
      <c r="A8" s="4">
        <v>39</v>
      </c>
      <c r="B8" s="4">
        <v>272</v>
      </c>
      <c r="C8" s="4">
        <v>30</v>
      </c>
      <c r="D8" s="4">
        <v>81</v>
      </c>
      <c r="E8" s="4">
        <f t="shared" si="0"/>
        <v>111</v>
      </c>
      <c r="F8" s="4">
        <f t="shared" si="1"/>
        <v>0.40808823529411764</v>
      </c>
      <c r="G8" s="4">
        <f t="shared" si="2"/>
        <v>0.11029411764705882</v>
      </c>
      <c r="H8" s="4">
        <v>585</v>
      </c>
    </row>
    <row r="9" spans="1:8" x14ac:dyDescent="0.25">
      <c r="A9" s="4">
        <v>40</v>
      </c>
      <c r="B9" s="4">
        <v>125</v>
      </c>
      <c r="C9" s="4">
        <v>2</v>
      </c>
      <c r="D9" s="4">
        <v>16</v>
      </c>
      <c r="E9" s="4">
        <f t="shared" si="0"/>
        <v>18</v>
      </c>
      <c r="F9" s="4">
        <f t="shared" si="1"/>
        <v>0.14399999999999999</v>
      </c>
      <c r="G9" s="4">
        <f t="shared" si="2"/>
        <v>1.6E-2</v>
      </c>
      <c r="H9" s="4">
        <v>870</v>
      </c>
    </row>
    <row r="10" spans="1:8" x14ac:dyDescent="0.25">
      <c r="A10" s="4">
        <v>44</v>
      </c>
      <c r="B10" s="4">
        <v>187</v>
      </c>
      <c r="C10" s="4">
        <v>11</v>
      </c>
      <c r="D10" s="4">
        <v>33</v>
      </c>
      <c r="E10" s="4">
        <f t="shared" si="0"/>
        <v>44</v>
      </c>
      <c r="F10" s="4">
        <f t="shared" si="1"/>
        <v>0.23529411764705882</v>
      </c>
      <c r="G10" s="4">
        <f t="shared" si="2"/>
        <v>5.8823529411764705E-2</v>
      </c>
      <c r="H10" s="4">
        <v>330</v>
      </c>
    </row>
    <row r="11" spans="1:8" x14ac:dyDescent="0.25">
      <c r="A11" s="4">
        <v>52</v>
      </c>
      <c r="B11" s="4">
        <v>280</v>
      </c>
      <c r="C11" s="4">
        <v>14</v>
      </c>
      <c r="D11" s="4">
        <v>31</v>
      </c>
      <c r="E11" s="4">
        <f t="shared" si="0"/>
        <v>45</v>
      </c>
      <c r="F11" s="4">
        <f t="shared" si="1"/>
        <v>0.16071428571428573</v>
      </c>
      <c r="G11" s="4">
        <f t="shared" si="2"/>
        <v>0.05</v>
      </c>
      <c r="H11" s="4">
        <v>609</v>
      </c>
    </row>
    <row r="12" spans="1:8" x14ac:dyDescent="0.25">
      <c r="A12" s="4">
        <v>62</v>
      </c>
      <c r="B12" s="4">
        <v>161</v>
      </c>
      <c r="C12" s="4">
        <v>0</v>
      </c>
      <c r="D12" s="4">
        <v>11</v>
      </c>
      <c r="E12" s="4">
        <f t="shared" si="0"/>
        <v>11</v>
      </c>
      <c r="F12" s="4">
        <f t="shared" si="1"/>
        <v>6.8322981366459631E-2</v>
      </c>
      <c r="G12" s="4">
        <f t="shared" si="2"/>
        <v>0</v>
      </c>
      <c r="H12" s="4">
        <v>730</v>
      </c>
    </row>
    <row r="13" spans="1:8" x14ac:dyDescent="0.25">
      <c r="A13" s="4">
        <v>87</v>
      </c>
      <c r="B13" s="4">
        <v>130</v>
      </c>
      <c r="C13" s="4">
        <v>5</v>
      </c>
      <c r="D13" s="4">
        <v>3</v>
      </c>
      <c r="E13" s="4">
        <f t="shared" si="0"/>
        <v>8</v>
      </c>
      <c r="F13" s="4">
        <f t="shared" si="1"/>
        <v>6.1538461538461542E-2</v>
      </c>
      <c r="G13" s="4">
        <f t="shared" si="2"/>
        <v>3.8461538461538464E-2</v>
      </c>
      <c r="H13" s="4">
        <v>775</v>
      </c>
    </row>
    <row r="14" spans="1:8" x14ac:dyDescent="0.25">
      <c r="A14" s="4">
        <v>88</v>
      </c>
      <c r="B14" s="4">
        <v>123</v>
      </c>
      <c r="C14" s="4">
        <v>2</v>
      </c>
      <c r="D14" s="4">
        <v>35</v>
      </c>
      <c r="E14" s="4">
        <f t="shared" si="0"/>
        <v>37</v>
      </c>
      <c r="F14" s="4">
        <f t="shared" si="1"/>
        <v>0.30081300813008133</v>
      </c>
      <c r="G14" s="4">
        <f t="shared" si="2"/>
        <v>1.6260162601626018E-2</v>
      </c>
      <c r="H14" s="4">
        <v>756</v>
      </c>
    </row>
    <row r="15" spans="1:8" x14ac:dyDescent="0.25">
      <c r="A15" s="4">
        <v>107</v>
      </c>
      <c r="B15" s="4">
        <v>229</v>
      </c>
      <c r="C15" s="4">
        <v>17</v>
      </c>
      <c r="D15" s="4">
        <v>56</v>
      </c>
      <c r="E15" s="4">
        <f t="shared" si="0"/>
        <v>73</v>
      </c>
      <c r="F15" s="4">
        <f t="shared" si="1"/>
        <v>0.31877729257641924</v>
      </c>
      <c r="G15" s="4">
        <f t="shared" si="2"/>
        <v>7.4235807860262015E-2</v>
      </c>
      <c r="H15" s="4">
        <v>771</v>
      </c>
    </row>
    <row r="16" spans="1:8" x14ac:dyDescent="0.25">
      <c r="A16" s="4">
        <v>111</v>
      </c>
      <c r="B16" s="4">
        <v>959</v>
      </c>
      <c r="C16" s="4">
        <v>29</v>
      </c>
      <c r="D16" s="4">
        <v>55</v>
      </c>
      <c r="E16" s="4">
        <f t="shared" si="0"/>
        <v>84</v>
      </c>
      <c r="F16" s="4">
        <f t="shared" si="1"/>
        <v>8.7591240875912413E-2</v>
      </c>
      <c r="G16" s="4">
        <f t="shared" si="2"/>
        <v>3.023983315954119E-2</v>
      </c>
      <c r="H16" s="4">
        <v>483</v>
      </c>
    </row>
    <row r="17" spans="1:8" x14ac:dyDescent="0.25">
      <c r="A17" s="4">
        <v>124</v>
      </c>
      <c r="B17" s="4">
        <v>220</v>
      </c>
      <c r="C17" s="4">
        <v>11</v>
      </c>
      <c r="D17" s="4">
        <v>51</v>
      </c>
      <c r="E17" s="4">
        <f t="shared" si="0"/>
        <v>62</v>
      </c>
      <c r="F17" s="4">
        <f t="shared" si="1"/>
        <v>0.2818181818181818</v>
      </c>
      <c r="G17" s="4">
        <f t="shared" si="2"/>
        <v>0.05</v>
      </c>
      <c r="H17" s="4">
        <v>791</v>
      </c>
    </row>
    <row r="18" spans="1:8" x14ac:dyDescent="0.25">
      <c r="A18" s="4">
        <v>125</v>
      </c>
      <c r="B18" s="4">
        <v>167</v>
      </c>
      <c r="C18" s="4">
        <v>9</v>
      </c>
      <c r="D18" s="4">
        <v>32</v>
      </c>
      <c r="E18" s="4">
        <f t="shared" si="0"/>
        <v>41</v>
      </c>
      <c r="F18" s="4">
        <f t="shared" si="1"/>
        <v>0.24550898203592814</v>
      </c>
      <c r="G18" s="4">
        <f t="shared" si="2"/>
        <v>5.3892215568862277E-2</v>
      </c>
      <c r="H18" s="4">
        <v>763</v>
      </c>
    </row>
    <row r="19" spans="1:8" x14ac:dyDescent="0.25">
      <c r="A19" s="3" t="s">
        <v>14</v>
      </c>
      <c r="B19" s="3">
        <f>SUM(B2:B18)</f>
        <v>6397</v>
      </c>
      <c r="C19" s="3">
        <f t="shared" ref="C19:E19" si="3">SUM(C2:C18)</f>
        <v>412</v>
      </c>
      <c r="D19" s="3">
        <f t="shared" si="3"/>
        <v>721</v>
      </c>
      <c r="E19" s="3">
        <f t="shared" si="3"/>
        <v>1133</v>
      </c>
    </row>
    <row r="20" spans="1:8" x14ac:dyDescent="0.25">
      <c r="A20" s="5" t="s">
        <v>8</v>
      </c>
      <c r="B20" s="6"/>
      <c r="C20" s="6"/>
      <c r="D20" s="6"/>
      <c r="E20" s="6"/>
      <c r="F20" s="6">
        <v>17</v>
      </c>
      <c r="G20" s="6">
        <v>17</v>
      </c>
      <c r="H20" s="6">
        <v>17</v>
      </c>
    </row>
    <row r="21" spans="1:8" x14ac:dyDescent="0.25">
      <c r="A21" s="5" t="s">
        <v>7</v>
      </c>
      <c r="B21" s="6"/>
      <c r="C21" s="6"/>
      <c r="D21" s="6"/>
      <c r="E21" s="6"/>
      <c r="F21" s="6">
        <f>AVERAGE(F2:F18)</f>
        <v>0.20127216742736503</v>
      </c>
      <c r="G21" s="6">
        <f>AVERAGE(G2:G18)</f>
        <v>6.176504545000281E-2</v>
      </c>
      <c r="H21" s="6">
        <f>AVERAGE(H2:H18)</f>
        <v>625.76470588235293</v>
      </c>
    </row>
    <row r="22" spans="1:8" x14ac:dyDescent="0.25">
      <c r="A22" s="5" t="s">
        <v>9</v>
      </c>
      <c r="B22" s="6"/>
      <c r="C22" s="6"/>
      <c r="D22" s="6"/>
      <c r="E22" s="6"/>
      <c r="F22" s="6">
        <f>_xlfn.STDEV.S(F2:F18)</f>
        <v>9.8972251958107688E-2</v>
      </c>
      <c r="G22" s="6">
        <f t="shared" ref="G22:H22" si="4">_xlfn.STDEV.S(G2:G18)</f>
        <v>4.809604502085546E-2</v>
      </c>
      <c r="H22" s="6">
        <f t="shared" si="4"/>
        <v>150.3273633656581</v>
      </c>
    </row>
    <row r="23" spans="1:8" x14ac:dyDescent="0.25">
      <c r="A23" s="5" t="s">
        <v>10</v>
      </c>
      <c r="B23" s="6"/>
      <c r="C23" s="6"/>
      <c r="D23" s="6"/>
      <c r="E23" s="6"/>
      <c r="F23" s="6">
        <f>CORREL(F2:F18,H2:H18)</f>
        <v>8.1014931773743925E-3</v>
      </c>
      <c r="G23" s="7">
        <f>CORREL(G2:G18,H2:H18)</f>
        <v>-0.42649645420417004</v>
      </c>
      <c r="H23" s="6"/>
    </row>
    <row r="24" spans="1:8" x14ac:dyDescent="0.25">
      <c r="A24" s="5" t="s">
        <v>13</v>
      </c>
      <c r="B24" s="6"/>
      <c r="C24" s="6"/>
      <c r="D24" s="6"/>
      <c r="E24" s="6"/>
      <c r="F24" s="6">
        <f>F23*(F20-2)^0.5/(1-F23^2)^0.5</f>
        <v>3.1377977906389611E-2</v>
      </c>
      <c r="G24" s="6">
        <f>G23*(G20-2)^0.5/(1-G23^2)^0.5*-1</f>
        <v>1.8262391658480117</v>
      </c>
      <c r="H24" s="6"/>
    </row>
    <row r="25" spans="1:8" x14ac:dyDescent="0.25">
      <c r="A25" s="1" t="s">
        <v>11</v>
      </c>
      <c r="B25" s="4"/>
      <c r="C25" s="4"/>
      <c r="D25" s="4"/>
      <c r="E25" s="4"/>
      <c r="F25" s="9">
        <f>1-_xlfn.T.DIST(F24,F20-2,TRUE)</f>
        <v>0.48769090565481232</v>
      </c>
      <c r="G25" s="8">
        <f>1-_xlfn.T.DIST(G24,G20-2,TRUE)</f>
        <v>4.3891627677759892E-2</v>
      </c>
      <c r="H25" s="6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Schülke</dc:creator>
  <cp:lastModifiedBy>Andreas Schülke</cp:lastModifiedBy>
  <cp:lastPrinted>2017-09-29T13:34:04Z</cp:lastPrinted>
  <dcterms:created xsi:type="dcterms:W3CDTF">2017-09-28T09:37:08Z</dcterms:created>
  <dcterms:modified xsi:type="dcterms:W3CDTF">2017-09-29T13:49:06Z</dcterms:modified>
</cp:coreProperties>
</file>